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5\"/>
    </mc:Choice>
  </mc:AlternateContent>
  <xr:revisionPtr revIDLastSave="0" documentId="13_ncr:1_{0F3E0114-B511-47A6-9D76-CE9299068E96}" xr6:coauthVersionLast="44" xr6:coauthVersionMax="44" xr10:uidLastSave="{00000000-0000-0000-0000-000000000000}"/>
  <bookViews>
    <workbookView xWindow="28680" yWindow="1995" windowWidth="25440" windowHeight="15390" activeTab="1" xr2:uid="{00000000-000D-0000-FFFF-FFFF00000000}"/>
  </bookViews>
  <sheets>
    <sheet name="Cond. Meter Calibration" sheetId="1" r:id="rId1"/>
    <sheet name="NaCl(1)" sheetId="2" r:id="rId2"/>
    <sheet name="NaCl(2)" sheetId="4" r:id="rId3"/>
    <sheet name="Na2SO4(1)" sheetId="6" r:id="rId4"/>
    <sheet name="Na2SO4(2)" sheetId="7" r:id="rId5"/>
    <sheet name="Na2SO4(3)" sheetId="11" r:id="rId6"/>
    <sheet name="MgSO4(1)" sheetId="8" r:id="rId7"/>
    <sheet name="MgSO4(2)" sheetId="9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8" l="1"/>
  <c r="H8" i="8"/>
  <c r="I7" i="8"/>
  <c r="H7" i="8"/>
  <c r="I8" i="6"/>
  <c r="J8" i="6"/>
  <c r="J7" i="6"/>
  <c r="I7" i="6"/>
  <c r="H8" i="2"/>
  <c r="I8" i="2"/>
  <c r="I7" i="2"/>
  <c r="H7" i="2"/>
  <c r="D6" i="11"/>
  <c r="D5" i="11"/>
  <c r="D4" i="11"/>
  <c r="E7" i="11" s="1"/>
  <c r="D3" i="11"/>
  <c r="E8" i="11" l="1"/>
  <c r="D6" i="9"/>
  <c r="D5" i="9"/>
  <c r="D4" i="9"/>
  <c r="D3" i="9"/>
  <c r="D6" i="8"/>
  <c r="D5" i="8"/>
  <c r="D4" i="8"/>
  <c r="D3" i="8"/>
  <c r="D6" i="7"/>
  <c r="D5" i="7"/>
  <c r="D4" i="7"/>
  <c r="D3" i="7"/>
  <c r="D6" i="6"/>
  <c r="D5" i="6"/>
  <c r="D4" i="6"/>
  <c r="D3" i="6"/>
  <c r="E8" i="9" l="1"/>
  <c r="E7" i="9"/>
  <c r="E8" i="8"/>
  <c r="E7" i="8"/>
  <c r="E8" i="7"/>
  <c r="E7" i="7"/>
  <c r="E7" i="6"/>
  <c r="E8" i="6"/>
  <c r="D6" i="4"/>
  <c r="D5" i="4"/>
  <c r="D4" i="4"/>
  <c r="D3" i="4"/>
  <c r="E7" i="4" l="1"/>
  <c r="E8" i="4"/>
  <c r="D4" i="2"/>
  <c r="D5" i="2"/>
  <c r="D6" i="2"/>
  <c r="D3" i="2"/>
  <c r="E8" i="2" l="1"/>
  <c r="E7" i="2"/>
</calcChain>
</file>

<file path=xl/sharedStrings.xml><?xml version="1.0" encoding="utf-8"?>
<sst xmlns="http://schemas.openxmlformats.org/spreadsheetml/2006/main" count="87" uniqueCount="15">
  <si>
    <t>Standards</t>
  </si>
  <si>
    <t>Real readings</t>
  </si>
  <si>
    <t>Calibration</t>
  </si>
  <si>
    <t>Permeate</t>
  </si>
  <si>
    <t>Retentate</t>
  </si>
  <si>
    <t>Standard conductivity=0.8929*real reading-8.5888</t>
  </si>
  <si>
    <t>Rejection</t>
  </si>
  <si>
    <t>Feed</t>
  </si>
  <si>
    <t>Volume (mL)</t>
  </si>
  <si>
    <t>Conductivity (uS)</t>
  </si>
  <si>
    <t>Disorption</t>
  </si>
  <si>
    <t>Stand. Cond. (uS)</t>
  </si>
  <si>
    <t>Mass balance</t>
  </si>
  <si>
    <t>ave</t>
  </si>
  <si>
    <t>std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</si>
</sst>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9" fontId="0" fillId="0" borderId="0" xfId="0" applyNumberFormat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'Cond. Meter Calibration'!$B$3</c:f>
              <c:strCache>
                <c:ptCount val="1"/>
                <c:pt idx="0">
                  <c:v>Standards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'Cond. Meter Calibration'!$A$4:$A$7</c:f>
              <c:numCache>
                <c:formatCode>General</c:formatCode>
                <c:ptCount val="4"/>
                <c:pt idx="0">
                  <c:v>1.86</c:v>
                </c:pt>
                <c:pt idx="1">
                  <c:v>125.4</c:v>
                </c:pt>
                <c:pt idx="2">
                  <c:v>1154</c:v>
                </c:pt>
                <c:pt idx="3">
                  <c:v>1574</c:v>
                </c:pt>
              </c:numCache>
            </c:numRef>
          </c:xVal>
          <c:yVal>
            <c:numRef>
              <c:f>'Cond. Meter Calibration'!$B$4:$B$7</c:f>
              <c:numCache>
                <c:formatCode>General</c:formatCode>
                <c:ptCount val="4"/>
                <c:pt idx="0">
                  <c:v>2</c:v>
                </c:pt>
                <c:pt idx="1">
                  <c:v>100</c:v>
                </c:pt>
                <c:pt idx="2">
                  <c:v>1000</c:v>
                </c:pt>
                <c:pt idx="3">
                  <c:v>1413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18-4210-A79B-0043F9A95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882528"/>
        <c:axId val="533882856"/>
      </c:scatterChart>
      <c:valAx>
        <c:axId val="53388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82856"/>
        <c:crosses val="autoZero"/>
        <c:crossBetween val="midCat"/>
      </c:valAx>
      <c:valAx>
        <c:axId val="53388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82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309562</xdr:colOff>
      <xdr:row>9</xdr:row>
      <xdr:rowOff>38100</xdr:rowOff>
    </xdr:from>
    <xdr:to>
      <xdr:col>11</xdr:col>
      <xdr:colOff>4762</xdr:colOff>
      <xdr:row>23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workbookViewId="0"/>
  </sheetViews>
  <sheetFormatPr defaultRowHeight="15" x14ac:dyDescent="0.25"/>
  <cols>
    <col min="1" max="1" width="12.85546875" bestFit="1" customWidth="1"/>
  </cols>
  <sheetData>
    <row r="1" spans="1:3" x14ac:dyDescent="0.25">
      <c r="A1" s="1" t="s">
        <v>2</v>
      </c>
      <c r="C1" s="1" t="s">
        <v>5</v>
      </c>
    </row>
    <row r="3" spans="1:3" x14ac:dyDescent="0.25">
      <c r="A3" s="1" t="s">
        <v>1</v>
      </c>
      <c r="B3" s="1" t="s">
        <v>0</v>
      </c>
    </row>
    <row r="4" spans="1:3" x14ac:dyDescent="0.25">
      <c r="A4">
        <v>1.86</v>
      </c>
      <c r="B4">
        <v>2</v>
      </c>
    </row>
    <row r="5" spans="1:3" x14ac:dyDescent="0.25">
      <c r="A5">
        <v>125.4</v>
      </c>
      <c r="B5">
        <v>100</v>
      </c>
    </row>
    <row r="6" spans="1:3" x14ac:dyDescent="0.25">
      <c r="A6">
        <v>1154</v>
      </c>
      <c r="B6">
        <v>1000</v>
      </c>
    </row>
    <row r="7" spans="1:3" x14ac:dyDescent="0.25">
      <c r="A7">
        <v>1574</v>
      </c>
      <c r="B7">
        <v>1413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tabSelected="1" workbookViewId="0">
      <selection activeCell="H7" sqref="H7:I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9" x14ac:dyDescent="0.25">
      <c r="A1" s="1" t="s">
        <v>2</v>
      </c>
      <c r="B1" s="1" t="s">
        <v>5</v>
      </c>
    </row>
    <row r="2" spans="1:9" x14ac:dyDescent="0.25">
      <c r="A2" s="1"/>
      <c r="B2" s="1" t="s">
        <v>8</v>
      </c>
      <c r="C2" s="1" t="s">
        <v>9</v>
      </c>
      <c r="D2" s="1" t="s">
        <v>11</v>
      </c>
    </row>
    <row r="3" spans="1:9" x14ac:dyDescent="0.25">
      <c r="A3" s="1" t="s">
        <v>7</v>
      </c>
      <c r="B3">
        <v>400</v>
      </c>
      <c r="C3">
        <v>4410</v>
      </c>
      <c r="D3">
        <f>C3*0.8929-8.5888</f>
        <v>3929.1002000000003</v>
      </c>
    </row>
    <row r="4" spans="1:9" x14ac:dyDescent="0.25">
      <c r="A4" s="1" t="s">
        <v>3</v>
      </c>
      <c r="B4">
        <v>30</v>
      </c>
      <c r="C4">
        <v>3749</v>
      </c>
      <c r="D4">
        <f t="shared" ref="D4:D6" si="0">C4*0.8929-8.5888</f>
        <v>3338.8933000000002</v>
      </c>
    </row>
    <row r="5" spans="1:9" x14ac:dyDescent="0.25">
      <c r="A5" s="1" t="s">
        <v>4</v>
      </c>
      <c r="B5">
        <v>370</v>
      </c>
      <c r="C5">
        <v>4301</v>
      </c>
      <c r="D5">
        <f t="shared" si="0"/>
        <v>3831.7741000000001</v>
      </c>
    </row>
    <row r="6" spans="1:9" x14ac:dyDescent="0.25">
      <c r="A6" s="1" t="s">
        <v>10</v>
      </c>
      <c r="B6">
        <v>20</v>
      </c>
      <c r="C6">
        <v>55</v>
      </c>
      <c r="D6">
        <f t="shared" si="0"/>
        <v>40.520700000000005</v>
      </c>
      <c r="H6" t="s">
        <v>13</v>
      </c>
      <c r="I6" t="s">
        <v>14</v>
      </c>
    </row>
    <row r="7" spans="1:9" x14ac:dyDescent="0.25">
      <c r="D7" s="1" t="s">
        <v>6</v>
      </c>
      <c r="E7">
        <f>1-D4/D3</f>
        <v>0.15021426534248228</v>
      </c>
      <c r="F7">
        <v>0.13998787814064917</v>
      </c>
      <c r="H7" s="3">
        <f>AVERAGE(E7:F7)</f>
        <v>0.14510107174156572</v>
      </c>
      <c r="I7" s="3">
        <f>STDEV(E7:F7)</f>
        <v>7.2311477374555145E-3</v>
      </c>
    </row>
    <row r="8" spans="1:9" x14ac:dyDescent="0.25">
      <c r="D8" s="1" t="s">
        <v>12</v>
      </c>
      <c r="E8">
        <f>(B4*D4+B5*D5+B6*D6)/(B3*D3)</f>
        <v>0.96633679003655848</v>
      </c>
      <c r="F8">
        <v>0.95961009978824163</v>
      </c>
      <c r="H8" s="3">
        <f>AVERAGE(E8:F8)</f>
        <v>0.96297344491240011</v>
      </c>
      <c r="I8" s="3">
        <f>STDEV(E8:F8)</f>
        <v>4.7564882895262638E-3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4410</v>
      </c>
      <c r="D3">
        <f>C3*0.8929-8.5888</f>
        <v>3929.1002000000003</v>
      </c>
    </row>
    <row r="4" spans="1:5" x14ac:dyDescent="0.25">
      <c r="A4" s="1" t="s">
        <v>3</v>
      </c>
      <c r="B4">
        <v>40</v>
      </c>
      <c r="C4">
        <v>3794</v>
      </c>
      <c r="D4">
        <f t="shared" ref="D4:D6" si="0">C4*0.8929-8.5888</f>
        <v>3379.0738000000001</v>
      </c>
    </row>
    <row r="5" spans="1:5" x14ac:dyDescent="0.25">
      <c r="A5" s="1" t="s">
        <v>4</v>
      </c>
      <c r="B5">
        <v>360</v>
      </c>
      <c r="C5">
        <v>4279</v>
      </c>
      <c r="D5">
        <f t="shared" si="0"/>
        <v>3812.1303000000003</v>
      </c>
    </row>
    <row r="6" spans="1:5" x14ac:dyDescent="0.25">
      <c r="A6" s="1" t="s">
        <v>10</v>
      </c>
      <c r="B6">
        <v>20</v>
      </c>
      <c r="C6">
        <v>45</v>
      </c>
      <c r="D6">
        <f t="shared" si="0"/>
        <v>31.591700000000003</v>
      </c>
    </row>
    <row r="7" spans="1:5" x14ac:dyDescent="0.25">
      <c r="D7" s="1" t="s">
        <v>6</v>
      </c>
      <c r="E7">
        <f>1-D4/D3</f>
        <v>0.13998787814064917</v>
      </c>
    </row>
    <row r="8" spans="1:5" x14ac:dyDescent="0.25">
      <c r="D8" s="1" t="s">
        <v>12</v>
      </c>
      <c r="E8">
        <f>(B4*D4+B5*D5+B6*D6)/(B3*D3)</f>
        <v>0.95961009978824163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"/>
  <sheetViews>
    <sheetView workbookViewId="0">
      <selection activeCell="I7" sqref="I7:J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10" x14ac:dyDescent="0.25">
      <c r="A1" s="1" t="s">
        <v>2</v>
      </c>
      <c r="B1" s="1" t="s">
        <v>5</v>
      </c>
    </row>
    <row r="2" spans="1:10" x14ac:dyDescent="0.25">
      <c r="A2" s="1"/>
      <c r="B2" s="1" t="s">
        <v>8</v>
      </c>
      <c r="C2" s="1" t="s">
        <v>9</v>
      </c>
      <c r="D2" s="1" t="s">
        <v>11</v>
      </c>
    </row>
    <row r="3" spans="1:10" x14ac:dyDescent="0.25">
      <c r="A3" s="1" t="s">
        <v>7</v>
      </c>
      <c r="B3">
        <v>500</v>
      </c>
      <c r="C3">
        <v>1675</v>
      </c>
      <c r="D3">
        <f>C3*0.8929-8.5888</f>
        <v>1487.0187000000001</v>
      </c>
    </row>
    <row r="4" spans="1:10" x14ac:dyDescent="0.25">
      <c r="A4" s="1" t="s">
        <v>3</v>
      </c>
      <c r="B4">
        <v>120</v>
      </c>
      <c r="C4">
        <v>921</v>
      </c>
      <c r="D4">
        <f t="shared" ref="D4:D6" si="0">C4*0.8929-8.5888</f>
        <v>813.77210000000002</v>
      </c>
    </row>
    <row r="5" spans="1:10" x14ac:dyDescent="0.25">
      <c r="A5" s="1" t="s">
        <v>4</v>
      </c>
      <c r="B5">
        <v>380</v>
      </c>
      <c r="C5">
        <v>1826</v>
      </c>
      <c r="D5">
        <f t="shared" si="0"/>
        <v>1621.8466000000001</v>
      </c>
    </row>
    <row r="6" spans="1:10" x14ac:dyDescent="0.25">
      <c r="A6" s="1" t="s">
        <v>10</v>
      </c>
      <c r="B6">
        <v>20</v>
      </c>
      <c r="C6">
        <v>25</v>
      </c>
      <c r="D6">
        <f t="shared" si="0"/>
        <v>13.733700000000001</v>
      </c>
      <c r="I6" t="s">
        <v>13</v>
      </c>
      <c r="J6" s="2" t="s">
        <v>14</v>
      </c>
    </row>
    <row r="7" spans="1:10" x14ac:dyDescent="0.25">
      <c r="D7" s="1" t="s">
        <v>6</v>
      </c>
      <c r="E7">
        <f>1-D4/D3</f>
        <v>0.45274924921925996</v>
      </c>
      <c r="F7">
        <v>0.4239270158472116</v>
      </c>
      <c r="G7">
        <v>0.44314183809524388</v>
      </c>
      <c r="H7" s="2"/>
      <c r="I7" s="3">
        <f>AVERAGE(E7:G7)</f>
        <v>0.43993936772057179</v>
      </c>
      <c r="J7" s="3">
        <f>STDEV(E7:G7)</f>
        <v>1.4675562902788221E-2</v>
      </c>
    </row>
    <row r="8" spans="1:10" x14ac:dyDescent="0.25">
      <c r="D8" s="1" t="s">
        <v>12</v>
      </c>
      <c r="E8">
        <f>(B4*D4+B5*D5+B6*D6)/(B3*D3)</f>
        <v>0.96061876558781656</v>
      </c>
      <c r="F8">
        <v>0.96470191531552341</v>
      </c>
      <c r="G8">
        <v>0.96705573104090725</v>
      </c>
      <c r="H8" s="2"/>
      <c r="I8" s="3">
        <f>AVERAGE(E8:G8)</f>
        <v>0.96412547064808241</v>
      </c>
      <c r="J8" s="3">
        <f>STDEV(E8:G8)</f>
        <v>3.2569690514397957E-3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500</v>
      </c>
      <c r="C3">
        <v>1675</v>
      </c>
      <c r="D3">
        <f>C3*0.8929-8.5888</f>
        <v>1487.0187000000001</v>
      </c>
    </row>
    <row r="4" spans="1:5" x14ac:dyDescent="0.25">
      <c r="A4" s="1" t="s">
        <v>3</v>
      </c>
      <c r="B4">
        <v>150</v>
      </c>
      <c r="C4">
        <v>969</v>
      </c>
      <c r="D4">
        <f t="shared" ref="D4:D6" si="0">C4*0.8929-8.5888</f>
        <v>856.63130000000001</v>
      </c>
    </row>
    <row r="5" spans="1:5" x14ac:dyDescent="0.25">
      <c r="A5" s="1" t="s">
        <v>4</v>
      </c>
      <c r="B5">
        <v>350</v>
      </c>
      <c r="C5">
        <v>1893</v>
      </c>
      <c r="D5">
        <f t="shared" si="0"/>
        <v>1681.6709000000001</v>
      </c>
    </row>
    <row r="6" spans="1:5" x14ac:dyDescent="0.25">
      <c r="A6" s="1" t="s">
        <v>10</v>
      </c>
      <c r="B6">
        <v>20</v>
      </c>
      <c r="C6">
        <v>20</v>
      </c>
      <c r="D6">
        <f t="shared" si="0"/>
        <v>9.2691999999999997</v>
      </c>
    </row>
    <row r="7" spans="1:5" x14ac:dyDescent="0.25">
      <c r="D7" s="1" t="s">
        <v>6</v>
      </c>
      <c r="E7">
        <f>1-D4/D3</f>
        <v>0.4239270158472116</v>
      </c>
    </row>
    <row r="8" spans="1:5" x14ac:dyDescent="0.25">
      <c r="D8" s="1" t="s">
        <v>12</v>
      </c>
      <c r="E8">
        <f>(B4*D4+B5*D5+B6*D6)/(B3*D3)</f>
        <v>0.96470191531552341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5EDB1-97F3-4850-BDF4-2EC8AC01F51D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500</v>
      </c>
      <c r="C3">
        <v>1675</v>
      </c>
      <c r="D3">
        <f>C3*0.8929-8.5888</f>
        <v>1487.0187000000001</v>
      </c>
    </row>
    <row r="4" spans="1:5" x14ac:dyDescent="0.25">
      <c r="A4" s="1" t="s">
        <v>3</v>
      </c>
      <c r="B4">
        <v>160</v>
      </c>
      <c r="C4">
        <v>937</v>
      </c>
      <c r="D4">
        <f t="shared" ref="D4:D6" si="0">C4*0.8929-8.5888</f>
        <v>828.05849999999998</v>
      </c>
    </row>
    <row r="5" spans="1:5" x14ac:dyDescent="0.25">
      <c r="A5" s="1" t="s">
        <v>4</v>
      </c>
      <c r="B5">
        <v>340</v>
      </c>
      <c r="C5">
        <v>1941</v>
      </c>
      <c r="D5">
        <f t="shared" si="0"/>
        <v>1724.5300999999999</v>
      </c>
    </row>
    <row r="6" spans="1:5" x14ac:dyDescent="0.25">
      <c r="A6" s="1" t="s">
        <v>10</v>
      </c>
      <c r="B6">
        <v>20</v>
      </c>
      <c r="C6">
        <v>20</v>
      </c>
      <c r="D6">
        <f t="shared" si="0"/>
        <v>9.2691999999999997</v>
      </c>
    </row>
    <row r="7" spans="1:5" x14ac:dyDescent="0.25">
      <c r="D7" s="1" t="s">
        <v>6</v>
      </c>
      <c r="E7">
        <f>1-D4/D3</f>
        <v>0.44314183809524388</v>
      </c>
    </row>
    <row r="8" spans="1:5" x14ac:dyDescent="0.25">
      <c r="D8" s="1" t="s">
        <v>12</v>
      </c>
      <c r="E8">
        <f>(B4*D4+B5*D5+B6*D6)/(B3*D3)</f>
        <v>0.96705573104090725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"/>
  <sheetViews>
    <sheetView workbookViewId="0">
      <selection activeCell="H7" sqref="H7:I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9" x14ac:dyDescent="0.25">
      <c r="A1" s="1" t="s">
        <v>2</v>
      </c>
      <c r="B1" s="1" t="s">
        <v>5</v>
      </c>
    </row>
    <row r="2" spans="1:9" x14ac:dyDescent="0.25">
      <c r="A2" s="1"/>
      <c r="B2" s="1" t="s">
        <v>8</v>
      </c>
      <c r="C2" s="1" t="s">
        <v>9</v>
      </c>
      <c r="D2" s="1" t="s">
        <v>11</v>
      </c>
    </row>
    <row r="3" spans="1:9" x14ac:dyDescent="0.25">
      <c r="A3" s="1" t="s">
        <v>7</v>
      </c>
      <c r="B3">
        <v>400</v>
      </c>
      <c r="C3">
        <v>1615</v>
      </c>
      <c r="D3">
        <f>C3*0.8929-8.5888</f>
        <v>1433.4447</v>
      </c>
    </row>
    <row r="4" spans="1:9" x14ac:dyDescent="0.25">
      <c r="A4" s="1" t="s">
        <v>3</v>
      </c>
      <c r="B4">
        <v>180</v>
      </c>
      <c r="C4">
        <v>1004</v>
      </c>
      <c r="D4">
        <f t="shared" ref="D4:D6" si="0">C4*0.8929-8.5888</f>
        <v>887.88280000000009</v>
      </c>
    </row>
    <row r="5" spans="1:9" x14ac:dyDescent="0.25">
      <c r="A5" s="1" t="s">
        <v>4</v>
      </c>
      <c r="B5">
        <v>220</v>
      </c>
      <c r="C5">
        <v>1969</v>
      </c>
      <c r="D5">
        <f t="shared" si="0"/>
        <v>1749.5313000000001</v>
      </c>
    </row>
    <row r="6" spans="1:9" x14ac:dyDescent="0.25">
      <c r="A6" s="1" t="s">
        <v>10</v>
      </c>
      <c r="B6">
        <v>20</v>
      </c>
      <c r="C6">
        <v>20</v>
      </c>
      <c r="D6">
        <f t="shared" si="0"/>
        <v>9.2691999999999997</v>
      </c>
      <c r="H6" t="s">
        <v>13</v>
      </c>
      <c r="I6" t="s">
        <v>14</v>
      </c>
    </row>
    <row r="7" spans="1:9" x14ac:dyDescent="0.25">
      <c r="D7" s="1" t="s">
        <v>6</v>
      </c>
      <c r="E7">
        <f>1-D4/D3</f>
        <v>0.38059501004817275</v>
      </c>
      <c r="F7">
        <v>0.39616763730055304</v>
      </c>
      <c r="H7" s="3">
        <f>AVERAGE(E7:F7)</f>
        <v>0.3883813236743629</v>
      </c>
      <c r="I7" s="3">
        <f>STDEV(E7:F7)</f>
        <v>1.1011510331048536E-2</v>
      </c>
    </row>
    <row r="8" spans="1:9" x14ac:dyDescent="0.25">
      <c r="D8" s="1" t="s">
        <v>12</v>
      </c>
      <c r="E8">
        <f>(B4*D4+B5*D5+B6*D6)/(B3*D3)</f>
        <v>0.95033518558476648</v>
      </c>
      <c r="F8">
        <v>0.9543840686703855</v>
      </c>
      <c r="H8" s="3">
        <f>AVERAGE(E8:F8)</f>
        <v>0.95235962712757605</v>
      </c>
      <c r="I8" s="3">
        <f>STDEV(E8:F8)</f>
        <v>2.8629926860727186E-3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"/>
  <sheetViews>
    <sheetView workbookViewId="0">
      <selection activeCell="E7" sqref="E7:E8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1615</v>
      </c>
      <c r="D3">
        <f>C3*0.8929-8.5888</f>
        <v>1433.4447</v>
      </c>
    </row>
    <row r="4" spans="1:5" x14ac:dyDescent="0.25">
      <c r="A4" s="1" t="s">
        <v>3</v>
      </c>
      <c r="B4">
        <v>180</v>
      </c>
      <c r="C4">
        <v>979</v>
      </c>
      <c r="D4">
        <f t="shared" ref="D4:D6" si="0">C4*0.8929-8.5888</f>
        <v>865.56029999999998</v>
      </c>
    </row>
    <row r="5" spans="1:5" x14ac:dyDescent="0.25">
      <c r="A5" s="1" t="s">
        <v>4</v>
      </c>
      <c r="B5">
        <v>220</v>
      </c>
      <c r="C5">
        <v>2001</v>
      </c>
      <c r="D5">
        <f t="shared" si="0"/>
        <v>1778.1041</v>
      </c>
    </row>
    <row r="6" spans="1:5" x14ac:dyDescent="0.25">
      <c r="A6" s="1" t="s">
        <v>10</v>
      </c>
      <c r="B6">
        <v>20</v>
      </c>
      <c r="C6">
        <v>23</v>
      </c>
      <c r="D6">
        <f t="shared" si="0"/>
        <v>11.947899999999999</v>
      </c>
    </row>
    <row r="7" spans="1:5" x14ac:dyDescent="0.25">
      <c r="D7" s="1" t="s">
        <v>6</v>
      </c>
      <c r="E7">
        <f>1-D4/D3</f>
        <v>0.39616763730055304</v>
      </c>
    </row>
    <row r="8" spans="1:5" x14ac:dyDescent="0.25">
      <c r="D8" s="1" t="s">
        <v>12</v>
      </c>
      <c r="E8">
        <f>(B4*D4+B5*D5+B6*D6)/(B3*D3)</f>
        <v>0.9543840686703855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Cond. Meter Calibration</vt:lpstr>
      <vt:lpstr>NaCl(1)</vt:lpstr>
      <vt:lpstr>NaCl(2)</vt:lpstr>
      <vt:lpstr>Na2SO4(1)</vt:lpstr>
      <vt:lpstr>Na2SO4(2)</vt:lpstr>
      <vt:lpstr>Na2SO4(3)</vt:lpstr>
      <vt:lpstr>MgSO4(1)</vt:lpstr>
      <vt:lpstr>MgSO4(2)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2020-01-13T17:18:53Z</dcterms:created>
  <dcterms:modified xsi:type="dcterms:W3CDTF">2020-02-11T12:44:03Z</dcterms:modified>
</cp:coreProperties>
</file>